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65" windowWidth="12120" windowHeight="3525" activeTab="0"/>
  </bookViews>
  <sheets>
    <sheet name="n, m, V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<sst xmlns="http://schemas.openxmlformats.org/spreadsheetml/2006/main" count="55" uniqueCount="36">
  <si>
    <t>CO</t>
  </si>
  <si>
    <t>aine</t>
  </si>
  <si>
    <r>
      <t>CO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</si>
  <si>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</si>
  <si>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</si>
  <si>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</t>
    </r>
    <r>
      <rPr>
        <b/>
        <vertAlign val="subscript"/>
        <sz val="10"/>
        <rFont val="Arial"/>
        <family val="2"/>
      </rPr>
      <t>aur</t>
    </r>
  </si>
  <si>
    <r>
      <t>CH</t>
    </r>
    <r>
      <rPr>
        <b/>
        <vertAlign val="subscript"/>
        <sz val="10"/>
        <rFont val="Arial"/>
        <family val="2"/>
      </rPr>
      <t>4</t>
    </r>
  </si>
  <si>
    <t>[mol]</t>
  </si>
  <si>
    <t>hulk [mol]</t>
  </si>
  <si>
    <t>aine valem</t>
  </si>
  <si>
    <r>
      <t>ruumala n.t. [dm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</si>
  <si>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</si>
  <si>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</si>
  <si>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CH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</t>
    </r>
    <r>
      <rPr>
        <b/>
        <sz val="10"/>
        <rFont val="Arial"/>
        <family val="2"/>
      </rPr>
      <t>CH</t>
    </r>
    <r>
      <rPr>
        <b/>
        <vertAlign val="subscript"/>
        <sz val="10"/>
        <rFont val="Arial"/>
        <family val="2"/>
      </rPr>
      <t>3</t>
    </r>
  </si>
  <si>
    <t xml:space="preserve">Gaasilise aine hulk ja ruumala. </t>
  </si>
  <si>
    <t xml:space="preserve"> Aine hulk ja mass. </t>
  </si>
  <si>
    <t>[g/mol]</t>
  </si>
  <si>
    <t>molaarmass</t>
  </si>
  <si>
    <t xml:space="preserve">hulk </t>
  </si>
  <si>
    <t>mass</t>
  </si>
  <si>
    <t>[g]</t>
  </si>
  <si>
    <r>
      <t>Na</t>
    </r>
    <r>
      <rPr>
        <b/>
        <sz val="10"/>
        <rFont val="Arial"/>
        <family val="2"/>
      </rPr>
      <t>OH</t>
    </r>
  </si>
  <si>
    <t>valem</t>
  </si>
  <si>
    <t>nimetus</t>
  </si>
  <si>
    <t>lämmastik</t>
  </si>
  <si>
    <t>naatrium</t>
  </si>
  <si>
    <t>hapnik</t>
  </si>
  <si>
    <t>alumiinium</t>
  </si>
  <si>
    <t xml:space="preserve">Lihtaine hulk ja mass. </t>
  </si>
  <si>
    <t>vesinik</t>
  </si>
  <si>
    <t>NO</t>
  </si>
  <si>
    <t>Ülesanne 1.     Leia aine mass.</t>
  </si>
  <si>
    <t>Ülesanne 2.    Leia gaasilise aine ruumala.</t>
  </si>
  <si>
    <t>Ülesanne 3.    Leia aine mass.</t>
  </si>
  <si>
    <t>Kõik vastused õiged, siis hinne 5, teisalt hinnang: lahenda võiduka lõpuni</t>
  </si>
  <si>
    <t>Tüüpvead: lämmastik, hapnik ja vesinik on molekulaarsed lihtained s.t. molekul koosneb kahest aatomist.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</si>
</sst>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3" max="3" width="12.7109375" style="0" customWidth="1"/>
    <col min="4" max="5" width="16.7109375" style="0" customWidth="1"/>
    <col min="6" max="6" width="9.140625" style="1" customWidth="1"/>
    <col min="7" max="7" width="24.8515625" style="1" customWidth="1"/>
  </cols>
  <sheetData>
    <row r="1" ht="12.75">
      <c r="A1" s="27"/>
    </row>
    <row r="2" spans="3:5" ht="12.75">
      <c r="C2" s="33" t="s">
        <v>31</v>
      </c>
      <c r="D2" s="33"/>
      <c r="E2" s="33"/>
    </row>
    <row r="3" spans="3:5" ht="13.5" thickBot="1">
      <c r="C3" s="34" t="s">
        <v>28</v>
      </c>
      <c r="D3" s="35"/>
      <c r="E3" s="36"/>
    </row>
    <row r="4" spans="2:5" ht="13.5" thickTop="1">
      <c r="B4" s="13"/>
      <c r="C4" s="18" t="s">
        <v>1</v>
      </c>
      <c r="D4" s="20" t="s">
        <v>18</v>
      </c>
      <c r="E4" s="21" t="s">
        <v>19</v>
      </c>
    </row>
    <row r="5" spans="2:5" ht="13.5" thickBot="1">
      <c r="B5" s="13"/>
      <c r="C5" s="19" t="s">
        <v>23</v>
      </c>
      <c r="D5" s="16" t="s">
        <v>7</v>
      </c>
      <c r="E5" s="14" t="s">
        <v>20</v>
      </c>
    </row>
    <row r="6" spans="3:11" ht="14.25" thickBot="1" thickTop="1">
      <c r="C6" s="2" t="s">
        <v>24</v>
      </c>
      <c r="D6" s="28">
        <v>0.5</v>
      </c>
      <c r="E6" s="30"/>
      <c r="F6" s="11">
        <f>IF(E6=D6*Sheet2!B1,"õige","")</f>
      </c>
      <c r="G6" s="10">
        <f>IF(OR(E6=D6*Sheet2!B1,E6=""),"","vale")</f>
      </c>
      <c r="H6" s="32">
        <f>IF(E6=7,"lämmastik on molekulaarne lihtaine!","")</f>
      </c>
      <c r="I6" s="32"/>
      <c r="J6" s="32"/>
      <c r="K6" s="32"/>
    </row>
    <row r="7" spans="3:7" ht="13.5" thickBot="1">
      <c r="C7" s="3" t="s">
        <v>25</v>
      </c>
      <c r="D7" s="29">
        <v>10</v>
      </c>
      <c r="E7" s="31"/>
      <c r="F7" s="11">
        <f>IF(E7=D7*Sheet2!B2,"õige","")</f>
      </c>
      <c r="G7" s="10">
        <f>IF(OR(E7=D7*Sheet2!B2,E7=""),"","vale")</f>
      </c>
    </row>
    <row r="8" spans="3:11" ht="13.5" thickBot="1">
      <c r="C8" s="3" t="s">
        <v>26</v>
      </c>
      <c r="D8" s="29">
        <v>1</v>
      </c>
      <c r="E8" s="31"/>
      <c r="F8" s="11">
        <f>IF(E8=D8*Sheet2!B3,"õige","")</f>
      </c>
      <c r="G8" s="10">
        <f>IF(OR(E8=D8*Sheet2!B3,E8=""),"","vale")</f>
      </c>
      <c r="H8" s="32">
        <f>IF(E8=16,"hapnik on molekulaarne lihtaine!","")</f>
      </c>
      <c r="I8" s="32"/>
      <c r="J8" s="32"/>
      <c r="K8" s="32"/>
    </row>
    <row r="9" spans="3:7" ht="13.5" thickBot="1">
      <c r="C9" s="3" t="s">
        <v>27</v>
      </c>
      <c r="D9" s="29">
        <v>0.1</v>
      </c>
      <c r="E9" s="31"/>
      <c r="F9" s="11">
        <f>IF(E9=D9*Sheet2!B4,"õige","")</f>
      </c>
      <c r="G9" s="10">
        <f>IF(OR(E9=D9*Sheet2!B4,E9=""),"","vale")</f>
      </c>
    </row>
    <row r="10" spans="2:11" ht="13.5" thickBot="1">
      <c r="B10" s="26"/>
      <c r="C10" s="22" t="s">
        <v>29</v>
      </c>
      <c r="D10" s="29">
        <v>15</v>
      </c>
      <c r="E10" s="31"/>
      <c r="F10" s="11">
        <f>IF(E10=D10*Sheet2!B5,"õige","")</f>
      </c>
      <c r="G10" s="10">
        <f>IF(OR(E10=D10*Sheet2!B5,E10=""),"","vale")</f>
      </c>
      <c r="H10" s="32">
        <f>IF(E10=15,"vesinik on molekulaarne lihtaine!","")</f>
      </c>
      <c r="I10" s="32"/>
      <c r="J10" s="32"/>
      <c r="K10" s="32"/>
    </row>
    <row r="12" spans="6:7" ht="15.75">
      <c r="F12" s="38" t="str">
        <f>IF(AND(F6="õige",F7="õige",F8="õige",F9="õige",F10="õige"),"HINNE 5",IF(AND(F6="õige",F7="õige",F8="õige",F9="õige",F10="õige"),"HINNE 4","LAHENDA VÕIDUKA LÕPUNI"))</f>
        <v>LAHENDA VÕIDUKA LÕPUNI</v>
      </c>
      <c r="G12" s="38"/>
    </row>
    <row r="13" spans="3:11" ht="15.75" customHeight="1">
      <c r="C13" s="37" t="s">
        <v>35</v>
      </c>
      <c r="D13" s="37"/>
      <c r="E13" s="37"/>
      <c r="F13" s="37"/>
      <c r="G13" s="37"/>
      <c r="H13" s="37"/>
      <c r="I13" s="37"/>
      <c r="J13" s="37"/>
      <c r="K13" s="37"/>
    </row>
    <row r="14" spans="3:11" ht="15.75" customHeight="1">
      <c r="C14" s="37" t="s">
        <v>34</v>
      </c>
      <c r="D14" s="37"/>
      <c r="E14" s="37"/>
      <c r="F14" s="37"/>
      <c r="G14" s="37"/>
      <c r="H14" s="37"/>
      <c r="I14" s="37"/>
      <c r="J14" s="37"/>
      <c r="K14" s="37"/>
    </row>
    <row r="15" spans="6:7" ht="15.75">
      <c r="F15" s="23"/>
      <c r="G15" s="23"/>
    </row>
    <row r="16" spans="3:5" ht="12.75">
      <c r="C16" s="33" t="s">
        <v>32</v>
      </c>
      <c r="D16" s="33"/>
      <c r="E16" s="33"/>
    </row>
    <row r="17" spans="3:5" ht="13.5" thickBot="1">
      <c r="C17" s="34" t="s">
        <v>14</v>
      </c>
      <c r="D17" s="35"/>
      <c r="E17" s="36"/>
    </row>
    <row r="18" spans="3:5" ht="15" customHeight="1" thickBot="1" thickTop="1">
      <c r="C18" s="6" t="s">
        <v>9</v>
      </c>
      <c r="D18" s="8" t="s">
        <v>8</v>
      </c>
      <c r="E18" s="9" t="s">
        <v>10</v>
      </c>
    </row>
    <row r="19" spans="3:7" ht="15.75" thickBot="1" thickTop="1">
      <c r="C19" s="2" t="s">
        <v>2</v>
      </c>
      <c r="D19" s="4">
        <v>0.25</v>
      </c>
      <c r="E19" s="30"/>
      <c r="F19" s="11">
        <f>IF(E19=D19*22.4,"õige","")</f>
      </c>
      <c r="G19" s="10">
        <f>IF(OR(E19=D19*22.4,E19=""),"","vale")</f>
      </c>
    </row>
    <row r="20" spans="3:7" ht="15" thickBot="1">
      <c r="C20" s="3" t="s">
        <v>11</v>
      </c>
      <c r="D20" s="5">
        <v>10</v>
      </c>
      <c r="E20" s="31"/>
      <c r="F20" s="11">
        <f aca="true" t="shared" si="0" ref="F20:F28">IF(E20=D20*22.4,"õige","")</f>
      </c>
      <c r="G20" s="10">
        <f aca="true" t="shared" si="1" ref="G20:G28">IF(OR(E20=D20*22.4,E20=""),"","vale")</f>
      </c>
    </row>
    <row r="21" spans="3:7" ht="15" thickBot="1">
      <c r="C21" s="3" t="s">
        <v>3</v>
      </c>
      <c r="D21" s="5">
        <v>1</v>
      </c>
      <c r="E21" s="31"/>
      <c r="F21" s="11">
        <f t="shared" si="0"/>
      </c>
      <c r="G21" s="10">
        <f t="shared" si="1"/>
      </c>
    </row>
    <row r="22" spans="3:7" ht="15" thickBot="1">
      <c r="C22" s="3" t="s">
        <v>12</v>
      </c>
      <c r="D22" s="5">
        <v>2.5</v>
      </c>
      <c r="E22" s="31"/>
      <c r="F22" s="11">
        <f t="shared" si="0"/>
      </c>
      <c r="G22" s="10">
        <f t="shared" si="1"/>
      </c>
    </row>
    <row r="23" spans="3:7" ht="15" thickBot="1">
      <c r="C23" s="3" t="s">
        <v>4</v>
      </c>
      <c r="D23" s="5">
        <v>0.75</v>
      </c>
      <c r="E23" s="31"/>
      <c r="F23" s="11">
        <f t="shared" si="0"/>
      </c>
      <c r="G23" s="10">
        <f t="shared" si="1"/>
      </c>
    </row>
    <row r="24" spans="3:7" ht="13.5" thickBot="1">
      <c r="C24" s="3" t="s">
        <v>0</v>
      </c>
      <c r="D24" s="5">
        <v>1.5</v>
      </c>
      <c r="E24" s="31"/>
      <c r="F24" s="11">
        <f t="shared" si="0"/>
      </c>
      <c r="G24" s="10">
        <f t="shared" si="1"/>
      </c>
    </row>
    <row r="25" spans="3:7" ht="15" thickBot="1">
      <c r="C25" s="3" t="s">
        <v>5</v>
      </c>
      <c r="D25" s="5">
        <v>2</v>
      </c>
      <c r="E25" s="31"/>
      <c r="F25" s="11">
        <f t="shared" si="0"/>
      </c>
      <c r="G25" s="10">
        <f t="shared" si="1"/>
      </c>
    </row>
    <row r="26" spans="3:7" ht="15" customHeight="1" thickBot="1">
      <c r="C26" s="3" t="s">
        <v>6</v>
      </c>
      <c r="D26" s="5">
        <v>5</v>
      </c>
      <c r="E26" s="31"/>
      <c r="F26" s="11">
        <f t="shared" si="0"/>
      </c>
      <c r="G26" s="10">
        <f t="shared" si="1"/>
      </c>
    </row>
    <row r="27" spans="3:7" ht="15" thickBot="1">
      <c r="C27" s="3" t="s">
        <v>13</v>
      </c>
      <c r="D27" s="5">
        <v>3</v>
      </c>
      <c r="E27" s="31"/>
      <c r="F27" s="11">
        <f t="shared" si="0"/>
      </c>
      <c r="G27" s="10">
        <f t="shared" si="1"/>
      </c>
    </row>
    <row r="28" spans="3:10" ht="15" customHeight="1" thickBot="1">
      <c r="C28" s="3" t="s">
        <v>30</v>
      </c>
      <c r="D28" s="5">
        <v>0.5</v>
      </c>
      <c r="E28" s="31"/>
      <c r="F28" s="11">
        <f t="shared" si="0"/>
      </c>
      <c r="G28" s="10">
        <f t="shared" si="1"/>
      </c>
      <c r="H28" s="12"/>
      <c r="I28" s="12"/>
      <c r="J28" s="12"/>
    </row>
    <row r="29" spans="3:10" ht="15" customHeight="1">
      <c r="C29" s="24"/>
      <c r="D29" s="25"/>
      <c r="E29" s="25"/>
      <c r="F29" s="10"/>
      <c r="G29" s="10"/>
      <c r="H29" s="12"/>
      <c r="I29" s="12"/>
      <c r="J29" s="12"/>
    </row>
    <row r="30" spans="6:7" ht="15.75">
      <c r="F30" s="38">
        <f>IF(AND(F18="õige",F19="õige",F20="õige",F21="õige",F22="õige",F23="õige",F24="õige",F25="õige",F26="õige",G27="vale"),"HINNE 4","")</f>
      </c>
      <c r="G30" s="38"/>
    </row>
    <row r="31" spans="6:7" ht="15.75">
      <c r="F31" s="38">
        <f>IF(AND(F19="õige",F20="õige",F21="õige",F22="õige",F23="õige",F24="õige",F25="õige",F26="õige",F27="õige",G28="õige"),"HINNE 5","")</f>
      </c>
      <c r="G31" s="38"/>
    </row>
    <row r="32" spans="2:5" ht="12.75">
      <c r="B32" s="33" t="s">
        <v>33</v>
      </c>
      <c r="C32" s="33"/>
      <c r="D32" s="33"/>
      <c r="E32" s="33"/>
    </row>
    <row r="33" spans="1:5" ht="13.5" thickBot="1">
      <c r="A33" s="17"/>
      <c r="B33" s="34" t="s">
        <v>15</v>
      </c>
      <c r="C33" s="35"/>
      <c r="D33" s="35"/>
      <c r="E33" s="36"/>
    </row>
    <row r="34" spans="1:5" ht="13.5" thickTop="1">
      <c r="A34" s="13"/>
      <c r="B34" s="18" t="s">
        <v>1</v>
      </c>
      <c r="C34" s="7" t="s">
        <v>17</v>
      </c>
      <c r="D34" s="7" t="s">
        <v>18</v>
      </c>
      <c r="E34" s="15" t="s">
        <v>19</v>
      </c>
    </row>
    <row r="35" spans="1:5" ht="13.5" thickBot="1">
      <c r="A35" s="13"/>
      <c r="B35" s="19" t="s">
        <v>22</v>
      </c>
      <c r="C35" s="16" t="s">
        <v>16</v>
      </c>
      <c r="D35" s="16" t="s">
        <v>7</v>
      </c>
      <c r="E35" s="14" t="s">
        <v>20</v>
      </c>
    </row>
    <row r="36" spans="2:7" ht="15.75" thickBot="1" thickTop="1">
      <c r="B36" s="2" t="s">
        <v>2</v>
      </c>
      <c r="C36" s="4">
        <v>44</v>
      </c>
      <c r="D36" s="4">
        <v>0.25</v>
      </c>
      <c r="E36" s="30"/>
      <c r="F36" s="11">
        <f>IF(E36=D36*C36,"õige","")</f>
      </c>
      <c r="G36" s="10">
        <f>IF(OR(E36=D36*C36,E36=""),"","vale")</f>
      </c>
    </row>
    <row r="37" spans="2:7" ht="15" thickBot="1">
      <c r="B37" s="3" t="s">
        <v>11</v>
      </c>
      <c r="C37" s="5">
        <v>28</v>
      </c>
      <c r="D37" s="5">
        <v>10</v>
      </c>
      <c r="E37" s="31"/>
      <c r="F37" s="11">
        <f aca="true" t="shared" si="2" ref="F37:F45">IF(E37=D37*C37,"õige","")</f>
      </c>
      <c r="G37" s="10">
        <f aca="true" t="shared" si="3" ref="G37:G45">IF(OR(E37=D37*C37,E37=""),"","vale")</f>
      </c>
    </row>
    <row r="38" spans="2:7" ht="15" thickBot="1">
      <c r="B38" s="3" t="s">
        <v>3</v>
      </c>
      <c r="C38" s="5">
        <v>32</v>
      </c>
      <c r="D38" s="5">
        <v>1</v>
      </c>
      <c r="E38" s="31"/>
      <c r="F38" s="11">
        <f t="shared" si="2"/>
      </c>
      <c r="G38" s="10">
        <f t="shared" si="3"/>
      </c>
    </row>
    <row r="39" spans="2:7" ht="15" thickBot="1">
      <c r="B39" s="3" t="s">
        <v>12</v>
      </c>
      <c r="C39" s="5">
        <v>34</v>
      </c>
      <c r="D39" s="5">
        <v>2.5</v>
      </c>
      <c r="E39" s="31"/>
      <c r="F39" s="11">
        <f t="shared" si="2"/>
      </c>
      <c r="G39" s="10">
        <f t="shared" si="3"/>
      </c>
    </row>
    <row r="40" spans="2:7" ht="15" thickBot="1">
      <c r="B40" s="3" t="s">
        <v>4</v>
      </c>
      <c r="C40" s="5">
        <v>44</v>
      </c>
      <c r="D40" s="5">
        <v>0.75</v>
      </c>
      <c r="E40" s="31"/>
      <c r="F40" s="11">
        <f t="shared" si="2"/>
      </c>
      <c r="G40" s="10">
        <f t="shared" si="3"/>
      </c>
    </row>
    <row r="41" spans="2:7" ht="13.5" thickBot="1">
      <c r="B41" s="3" t="s">
        <v>0</v>
      </c>
      <c r="C41" s="5">
        <v>28</v>
      </c>
      <c r="D41" s="5">
        <v>1.5</v>
      </c>
      <c r="E41" s="31"/>
      <c r="F41" s="11">
        <f t="shared" si="2"/>
      </c>
      <c r="G41" s="10">
        <f t="shared" si="3"/>
      </c>
    </row>
    <row r="42" spans="2:7" ht="15" thickBot="1">
      <c r="B42" s="3" t="s">
        <v>5</v>
      </c>
      <c r="C42" s="5">
        <v>18</v>
      </c>
      <c r="D42" s="5">
        <v>2</v>
      </c>
      <c r="E42" s="31"/>
      <c r="F42" s="11">
        <f t="shared" si="2"/>
      </c>
      <c r="G42" s="10">
        <f t="shared" si="3"/>
      </c>
    </row>
    <row r="43" spans="2:7" ht="15" thickBot="1">
      <c r="B43" s="3" t="s">
        <v>6</v>
      </c>
      <c r="C43" s="5">
        <v>16</v>
      </c>
      <c r="D43" s="5">
        <v>5</v>
      </c>
      <c r="E43" s="31"/>
      <c r="F43" s="11">
        <f t="shared" si="2"/>
      </c>
      <c r="G43" s="10">
        <f t="shared" si="3"/>
      </c>
    </row>
    <row r="44" spans="2:7" ht="15" thickBot="1">
      <c r="B44" s="3" t="s">
        <v>13</v>
      </c>
      <c r="C44" s="5">
        <v>30</v>
      </c>
      <c r="D44" s="5">
        <v>3</v>
      </c>
      <c r="E44" s="31"/>
      <c r="F44" s="11">
        <f t="shared" si="2"/>
      </c>
      <c r="G44" s="10">
        <f t="shared" si="3"/>
      </c>
    </row>
    <row r="45" spans="2:8" ht="13.5" thickBot="1">
      <c r="B45" s="3" t="s">
        <v>21</v>
      </c>
      <c r="C45" s="5">
        <v>40</v>
      </c>
      <c r="D45" s="5">
        <v>0.5</v>
      </c>
      <c r="E45" s="31"/>
      <c r="F45" s="11">
        <f t="shared" si="2"/>
      </c>
      <c r="G45" s="10">
        <f t="shared" si="3"/>
      </c>
      <c r="H45" s="12"/>
    </row>
    <row r="47" spans="6:7" ht="18" customHeight="1">
      <c r="F47" s="38" t="str">
        <f>IF(AND(F36="õige",F37="õige",F38="õige",F39="õige",F40="õige",F41="õige",F42="õige",F43="õige",F44="õige",F45="õige"),"HINNE 5","LAHENDA VÕIDUKA LÕPUNI")</f>
        <v>LAHENDA VÕIDUKA LÕPUNI</v>
      </c>
      <c r="G47" s="38"/>
    </row>
  </sheetData>
  <sheetProtection password="CF7A" sheet="1" objects="1" scenarios="1"/>
  <mergeCells count="15">
    <mergeCell ref="F47:G47"/>
    <mergeCell ref="C17:E17"/>
    <mergeCell ref="B33:E33"/>
    <mergeCell ref="F31:G31"/>
    <mergeCell ref="F30:G30"/>
    <mergeCell ref="B32:E32"/>
    <mergeCell ref="H8:K8"/>
    <mergeCell ref="H10:K10"/>
    <mergeCell ref="C2:E2"/>
    <mergeCell ref="C16:E16"/>
    <mergeCell ref="C3:E3"/>
    <mergeCell ref="C13:K13"/>
    <mergeCell ref="C14:K14"/>
    <mergeCell ref="F12:G12"/>
    <mergeCell ref="H6:K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&amp;LKatrin Jõgi&amp;C22.01.2005&amp;Riokk03kj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1.140625" style="0" customWidth="1"/>
  </cols>
  <sheetData>
    <row r="1" spans="1:2" ht="14.25" thickBot="1" thickTop="1">
      <c r="A1" s="2" t="s">
        <v>24</v>
      </c>
      <c r="B1">
        <v>28</v>
      </c>
    </row>
    <row r="2" spans="1:2" ht="13.5" thickBot="1">
      <c r="A2" s="3" t="s">
        <v>25</v>
      </c>
      <c r="B2">
        <v>23</v>
      </c>
    </row>
    <row r="3" spans="1:2" ht="13.5" thickBot="1">
      <c r="A3" s="3" t="s">
        <v>26</v>
      </c>
      <c r="B3">
        <v>32</v>
      </c>
    </row>
    <row r="4" spans="1:2" ht="13.5" thickBot="1">
      <c r="A4" s="3" t="s">
        <v>27</v>
      </c>
      <c r="B4">
        <v>27</v>
      </c>
    </row>
    <row r="5" spans="1:2" ht="13.5" thickBot="1">
      <c r="A5" s="22" t="s">
        <v>29</v>
      </c>
      <c r="B5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Orissaare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Opetaja</cp:lastModifiedBy>
  <cp:lastPrinted>2005-01-22T13:39:49Z</cp:lastPrinted>
  <dcterms:created xsi:type="dcterms:W3CDTF">2005-01-01T14:57:44Z</dcterms:created>
  <dcterms:modified xsi:type="dcterms:W3CDTF">2012-01-10T06:58:46Z</dcterms:modified>
  <cp:category/>
  <cp:version/>
  <cp:contentType/>
  <cp:contentStatus/>
</cp:coreProperties>
</file>